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ТУР" sheetId="1" r:id="rId1"/>
  </sheets>
  <definedNames/>
  <calcPr fullCalcOnLoad="1"/>
</workbook>
</file>

<file path=xl/sharedStrings.xml><?xml version="1.0" encoding="utf-8"?>
<sst xmlns="http://schemas.openxmlformats.org/spreadsheetml/2006/main" count="70" uniqueCount="21">
  <si>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</si>
  <si>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</si>
  <si>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</si>
  <si>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</si>
  <si>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</si>
  <si>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</si>
  <si>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</si>
  <si>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</si>
  <si>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</si>
  <si>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</si>
  <si>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</si>
  <si>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14 тур</t>
  </si>
  <si>
    <t>АКУТОВ</t>
  </si>
  <si>
    <t>ФРОЛОВ</t>
  </si>
  <si>
    <t>120.</t>
  </si>
  <si>
    <t>БУРЫКИН</t>
  </si>
  <si>
    <t>КОНЧИКОВ</t>
  </si>
  <si>
    <t>НОВИКОВ</t>
  </si>
  <si>
    <t>ШЕВЕЛЬ</t>
  </si>
  <si>
    <t>ЛЕВЕНКОВ</t>
  </si>
  <si>
    <t>БЕЛОВ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</si>
</sst>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4"/>
      <color indexed="30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sz val="14"/>
      <color rgb="FF0070C0"/>
      <name val="Calibri"/>
      <family val="2"/>
    </font>
    <font>
      <sz val="14"/>
      <color rgb="FFC00000"/>
      <name val="Calibri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/>
    </xf>
    <xf numFmtId="0" fontId="6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7" fillId="36" borderId="0" xfId="0" applyFont="1" applyFill="1" applyAlignment="1">
      <alignment/>
    </xf>
    <xf numFmtId="0" fontId="68" fillId="38" borderId="0" xfId="0" applyFont="1" applyFill="1" applyAlignment="1">
      <alignment horizontal="center"/>
    </xf>
    <xf numFmtId="0" fontId="69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3" fillId="37" borderId="11" xfId="52" applyNumberFormat="1" applyFont="1" applyFill="1" applyBorder="1" applyAlignment="1">
      <alignment horizontal="center" vertical="center"/>
      <protection/>
    </xf>
    <xf numFmtId="2" fontId="34" fillId="37" borderId="10" xfId="52" applyNumberFormat="1" applyFont="1" applyFill="1" applyBorder="1" applyAlignment="1">
      <alignment horizontal="center" vertical="center"/>
      <protection/>
    </xf>
    <xf numFmtId="0" fontId="35" fillId="41" borderId="10" xfId="0" applyFont="1" applyFill="1" applyBorder="1" applyAlignment="1">
      <alignment horizontal="center" vertical="center"/>
    </xf>
    <xf numFmtId="2" fontId="33" fillId="9" borderId="10" xfId="52" applyNumberFormat="1" applyFont="1" applyFill="1" applyBorder="1" applyAlignment="1">
      <alignment horizontal="center" vertical="center"/>
      <protection/>
    </xf>
    <xf numFmtId="2" fontId="34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70" fillId="12" borderId="10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26" fillId="36" borderId="10" xfId="52" applyFont="1" applyFill="1" applyBorder="1">
      <alignment/>
      <protection/>
    </xf>
    <xf numFmtId="2" fontId="72" fillId="37" borderId="11" xfId="52" applyNumberFormat="1" applyFont="1" applyFill="1" applyBorder="1" applyAlignment="1">
      <alignment horizontal="center" vertical="center"/>
      <protection/>
    </xf>
    <xf numFmtId="2" fontId="72" fillId="9" borderId="10" xfId="52" applyNumberFormat="1" applyFont="1" applyFill="1" applyBorder="1" applyAlignment="1">
      <alignment horizontal="center" vertical="center"/>
      <protection/>
    </xf>
    <xf numFmtId="2" fontId="73" fillId="9" borderId="10" xfId="52" applyNumberFormat="1" applyFont="1" applyFill="1" applyBorder="1" applyAlignment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26" fillId="42" borderId="10" xfId="52" applyFont="1" applyFill="1" applyBorder="1">
      <alignment/>
      <protection/>
    </xf>
    <xf numFmtId="0" fontId="74" fillId="36" borderId="10" xfId="0" applyFont="1" applyFill="1" applyBorder="1" applyAlignment="1">
      <alignment horizontal="center" vertical="center"/>
    </xf>
    <xf numFmtId="2" fontId="73" fillId="37" borderId="11" xfId="52" applyNumberFormat="1" applyFont="1" applyFill="1" applyBorder="1" applyAlignment="1">
      <alignment horizontal="center" vertical="center"/>
      <protection/>
    </xf>
    <xf numFmtId="0" fontId="75" fillId="40" borderId="12" xfId="52" applyFont="1" applyFill="1" applyBorder="1" applyAlignment="1">
      <alignment horizontal="center" vertical="center"/>
      <protection/>
    </xf>
    <xf numFmtId="0" fontId="75" fillId="40" borderId="13" xfId="52" applyFont="1" applyFill="1" applyBorder="1" applyAlignment="1">
      <alignment horizontal="center" vertical="center"/>
      <protection/>
    </xf>
    <xf numFmtId="0" fontId="75" fillId="40" borderId="14" xfId="52" applyFont="1" applyFill="1" applyBorder="1" applyAlignment="1">
      <alignment horizontal="center" vertical="center"/>
      <protection/>
    </xf>
    <xf numFmtId="0" fontId="76" fillId="43" borderId="12" xfId="52" applyFont="1" applyFill="1" applyBorder="1" applyAlignment="1">
      <alignment horizontal="center" vertical="center"/>
      <protection/>
    </xf>
    <xf numFmtId="0" fontId="76" fillId="43" borderId="13" xfId="52" applyFont="1" applyFill="1" applyBorder="1" applyAlignment="1">
      <alignment horizontal="center" vertical="center"/>
      <protection/>
    </xf>
    <xf numFmtId="0" fontId="76" fillId="43" borderId="14" xfId="52" applyFont="1" applyFill="1" applyBorder="1" applyAlignment="1">
      <alignment horizontal="center" vertical="center"/>
      <protection/>
    </xf>
    <xf numFmtId="0" fontId="77" fillId="40" borderId="12" xfId="52" applyFont="1" applyFill="1" applyBorder="1" applyAlignment="1">
      <alignment horizontal="center" vertical="center"/>
      <protection/>
    </xf>
    <xf numFmtId="0" fontId="77" fillId="40" borderId="13" xfId="52" applyFont="1" applyFill="1" applyBorder="1" applyAlignment="1">
      <alignment horizontal="center" vertical="center"/>
      <protection/>
    </xf>
    <xf numFmtId="0" fontId="77" fillId="40" borderId="14" xfId="52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  <xf numFmtId="2" fontId="34" fillId="12" borderId="12" xfId="52" applyNumberFormat="1" applyFont="1" applyFill="1" applyBorder="1" applyAlignment="1">
      <alignment horizontal="center" vertical="center"/>
      <protection/>
    </xf>
    <xf numFmtId="2" fontId="34" fillId="12" borderId="14" xfId="52" applyNumberFormat="1" applyFont="1" applyFill="1" applyBorder="1" applyAlignment="1">
      <alignment horizontal="center" vertical="center"/>
      <protection/>
    </xf>
    <xf numFmtId="2" fontId="72" fillId="12" borderId="12" xfId="52" applyNumberFormat="1" applyFont="1" applyFill="1" applyBorder="1" applyAlignment="1">
      <alignment horizontal="center" vertical="center"/>
      <protection/>
    </xf>
    <xf numFmtId="2" fontId="72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9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14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4" t="s">
        <v>12</v>
      </c>
      <c r="C4" s="47">
        <f>COUNTIF(D4:Z4,"0")</f>
        <v>4</v>
      </c>
      <c r="D4" s="20">
        <v>0</v>
      </c>
      <c r="E4" s="20">
        <v>12</v>
      </c>
      <c r="F4" s="20">
        <v>0</v>
      </c>
      <c r="G4" s="20">
        <v>96</v>
      </c>
      <c r="H4" s="20">
        <v>0</v>
      </c>
      <c r="I4" s="20">
        <v>183</v>
      </c>
      <c r="J4" s="20">
        <v>39</v>
      </c>
      <c r="K4" s="20">
        <v>90</v>
      </c>
      <c r="L4" s="20">
        <v>100</v>
      </c>
      <c r="M4" s="20">
        <v>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4490</v>
      </c>
      <c r="AB4" s="54">
        <f>AA4/AA5*1</f>
        <v>24.53551912568306</v>
      </c>
      <c r="AC4" s="52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45"/>
      <c r="C5" s="48"/>
      <c r="D5" s="31">
        <v>19</v>
      </c>
      <c r="E5" s="21">
        <v>21</v>
      </c>
      <c r="F5" s="32">
        <v>18</v>
      </c>
      <c r="G5" s="21">
        <v>15</v>
      </c>
      <c r="H5" s="32">
        <v>18</v>
      </c>
      <c r="I5" s="21">
        <v>18</v>
      </c>
      <c r="J5" s="21">
        <v>18</v>
      </c>
      <c r="K5" s="21">
        <v>21</v>
      </c>
      <c r="L5" s="21">
        <v>18</v>
      </c>
      <c r="M5" s="32">
        <v>17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183</v>
      </c>
      <c r="AB5" s="55"/>
      <c r="AC5" s="53"/>
      <c r="AE5" s="5"/>
      <c r="AF5" s="5"/>
      <c r="AG5" s="5"/>
      <c r="AH5" s="5"/>
      <c r="AI5" s="5"/>
      <c r="AJ5" s="5"/>
      <c r="AK5" s="5"/>
    </row>
    <row r="6" spans="2:37" ht="12" customHeight="1">
      <c r="B6" s="45"/>
      <c r="C6" s="48"/>
      <c r="D6" s="33">
        <v>1</v>
      </c>
      <c r="E6" s="11"/>
      <c r="F6" s="33">
        <v>3</v>
      </c>
      <c r="G6" s="11"/>
      <c r="H6" s="33">
        <v>1</v>
      </c>
      <c r="I6" s="11"/>
      <c r="J6" s="11"/>
      <c r="K6" s="11"/>
      <c r="L6" s="33">
        <v>1</v>
      </c>
      <c r="M6" s="33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7</v>
      </c>
      <c r="AB6" s="34">
        <f>COUNTIF(D4:Z4,"0")/AA6*100</f>
        <v>57.14285714285714</v>
      </c>
      <c r="AC6" s="25" t="s">
        <v>1</v>
      </c>
      <c r="AD6" s="30">
        <v>7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1" t="s">
        <v>11</v>
      </c>
      <c r="B7" s="46"/>
      <c r="C7" s="49"/>
      <c r="D7" s="22">
        <v>302</v>
      </c>
      <c r="E7" s="22">
        <v>297</v>
      </c>
      <c r="F7" s="22">
        <v>233</v>
      </c>
      <c r="G7" s="22">
        <v>296</v>
      </c>
      <c r="H7" s="22">
        <v>204</v>
      </c>
      <c r="I7" s="22">
        <v>355</v>
      </c>
      <c r="J7" s="22">
        <v>271</v>
      </c>
      <c r="K7" s="22">
        <v>320</v>
      </c>
      <c r="L7" s="22">
        <v>281</v>
      </c>
      <c r="M7" s="22">
        <v>241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6" t="s">
        <v>2</v>
      </c>
      <c r="AB7" s="36">
        <f>(501*COUNT(D7:Z7)-SUM(D7:Z7))/3/COUNT(D7:Z7)</f>
        <v>73.66666666666666</v>
      </c>
      <c r="AC7" s="28" t="s">
        <v>3</v>
      </c>
      <c r="AE7" s="6">
        <v>14</v>
      </c>
      <c r="AF7" s="8">
        <v>4</v>
      </c>
      <c r="AG7" s="19"/>
      <c r="AH7" s="7">
        <v>10</v>
      </c>
      <c r="AI7" s="7" t="s">
        <v>14</v>
      </c>
      <c r="AJ7" s="4"/>
      <c r="AK7" s="9">
        <v>34</v>
      </c>
      <c r="BC7">
        <v>0</v>
      </c>
    </row>
    <row r="8" spans="1:37" ht="12" customHeight="1">
      <c r="A8" s="42"/>
      <c r="B8" s="44" t="s">
        <v>13</v>
      </c>
      <c r="C8" s="47">
        <f>COUNTIF(D8:Z8,"0")</f>
        <v>6</v>
      </c>
      <c r="D8" s="20">
        <v>90</v>
      </c>
      <c r="E8" s="20">
        <v>0</v>
      </c>
      <c r="F8" s="20">
        <v>131</v>
      </c>
      <c r="G8" s="20">
        <v>0</v>
      </c>
      <c r="H8" s="20">
        <v>116</v>
      </c>
      <c r="I8" s="20">
        <v>0</v>
      </c>
      <c r="J8" s="20">
        <v>0</v>
      </c>
      <c r="K8" s="20">
        <v>0</v>
      </c>
      <c r="L8" s="20">
        <v>0</v>
      </c>
      <c r="M8" s="20">
        <v>71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4602</v>
      </c>
      <c r="AB8" s="54">
        <f>AA8/AA9*1</f>
        <v>25.01086956521739</v>
      </c>
      <c r="AC8" s="52" t="s">
        <v>0</v>
      </c>
      <c r="AE8" s="6">
        <v>13</v>
      </c>
      <c r="AF8" s="8">
        <v>4</v>
      </c>
      <c r="AG8" s="19">
        <v>1</v>
      </c>
      <c r="AH8" s="7">
        <v>10</v>
      </c>
      <c r="AI8" s="7"/>
      <c r="AJ8" s="4"/>
      <c r="AK8" s="9">
        <f>AE8+AF8*2+AG8*3+AH8+AJ8</f>
        <v>34</v>
      </c>
    </row>
    <row r="9" spans="1:37" ht="12" customHeight="1">
      <c r="A9" s="42"/>
      <c r="B9" s="45"/>
      <c r="C9" s="48"/>
      <c r="D9" s="21">
        <v>18</v>
      </c>
      <c r="E9" s="21">
        <v>24</v>
      </c>
      <c r="F9" s="21">
        <v>15</v>
      </c>
      <c r="G9" s="32">
        <v>18</v>
      </c>
      <c r="H9" s="21">
        <v>15</v>
      </c>
      <c r="I9" s="31">
        <v>20</v>
      </c>
      <c r="J9" s="32">
        <v>17</v>
      </c>
      <c r="K9" s="21">
        <v>22</v>
      </c>
      <c r="L9" s="32">
        <v>17</v>
      </c>
      <c r="M9" s="21">
        <v>18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184</v>
      </c>
      <c r="AB9" s="55"/>
      <c r="AC9" s="53"/>
      <c r="AE9" s="10"/>
      <c r="AF9" s="10"/>
      <c r="AG9" s="10"/>
      <c r="AH9" s="10"/>
      <c r="AI9" s="5"/>
      <c r="AJ9" s="5"/>
      <c r="AK9" s="5"/>
    </row>
    <row r="10" spans="1:37" ht="12" customHeight="1">
      <c r="A10" s="43"/>
      <c r="B10" s="45"/>
      <c r="C10" s="48"/>
      <c r="D10" s="11"/>
      <c r="E10" s="11">
        <v>5</v>
      </c>
      <c r="F10" s="11"/>
      <c r="G10" s="33">
        <v>1</v>
      </c>
      <c r="H10" s="11"/>
      <c r="I10" s="33">
        <v>1</v>
      </c>
      <c r="J10" s="33">
        <v>1</v>
      </c>
      <c r="K10" s="11">
        <v>4</v>
      </c>
      <c r="L10" s="33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13</v>
      </c>
      <c r="AB10" s="34">
        <f>COUNTIF(D8:Z8,"0")/AA10*100</f>
        <v>46.15384615384615</v>
      </c>
      <c r="AC10" s="25" t="s">
        <v>1</v>
      </c>
      <c r="AD10" s="30">
        <v>13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46"/>
      <c r="C11" s="49"/>
      <c r="D11" s="22">
        <v>223</v>
      </c>
      <c r="E11" s="22">
        <v>291</v>
      </c>
      <c r="F11" s="22">
        <v>326</v>
      </c>
      <c r="G11" s="22">
        <v>172</v>
      </c>
      <c r="H11" s="22">
        <v>256</v>
      </c>
      <c r="I11" s="22">
        <v>263</v>
      </c>
      <c r="J11" s="22">
        <v>181</v>
      </c>
      <c r="K11" s="22">
        <v>242</v>
      </c>
      <c r="L11" s="22">
        <v>319</v>
      </c>
      <c r="M11" s="22">
        <v>286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 t="s">
        <v>2</v>
      </c>
      <c r="AB11" s="35">
        <f>(501*COUNT(D11:Z11)-SUM(D11:Z11))/3/COUNT(D11:Z11)</f>
        <v>81.7</v>
      </c>
      <c r="AC11" s="28" t="s">
        <v>3</v>
      </c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4" t="s">
        <v>15</v>
      </c>
      <c r="C13" s="47">
        <f>COUNTIF(D13:Z13,"0")</f>
        <v>8</v>
      </c>
      <c r="D13" s="20">
        <v>0</v>
      </c>
      <c r="E13" s="20">
        <v>0</v>
      </c>
      <c r="F13" s="20">
        <v>0</v>
      </c>
      <c r="G13" s="20">
        <v>32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76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4902</v>
      </c>
      <c r="AB13" s="54">
        <f>AA13/AA14*1</f>
        <v>23.34285714285714</v>
      </c>
      <c r="AC13" s="52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45"/>
      <c r="C14" s="48"/>
      <c r="D14" s="31">
        <v>21</v>
      </c>
      <c r="E14" s="21">
        <v>23</v>
      </c>
      <c r="F14" s="31">
        <v>20</v>
      </c>
      <c r="G14" s="21">
        <v>24</v>
      </c>
      <c r="H14" s="32">
        <v>18</v>
      </c>
      <c r="I14" s="31">
        <v>20</v>
      </c>
      <c r="J14" s="31">
        <v>20</v>
      </c>
      <c r="K14" s="31">
        <v>20</v>
      </c>
      <c r="L14" s="21">
        <v>23</v>
      </c>
      <c r="M14" s="21">
        <v>21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210</v>
      </c>
      <c r="AB14" s="55"/>
      <c r="AC14" s="53"/>
      <c r="AE14" s="5"/>
      <c r="AF14" s="5"/>
      <c r="AG14" s="5"/>
      <c r="AH14" s="5"/>
      <c r="AI14" s="5"/>
      <c r="AJ14" s="5"/>
      <c r="AK14" s="5"/>
    </row>
    <row r="15" spans="2:40" ht="12" customHeight="1">
      <c r="B15" s="45"/>
      <c r="C15" s="48"/>
      <c r="D15" s="33">
        <v>1</v>
      </c>
      <c r="E15" s="11">
        <v>4</v>
      </c>
      <c r="F15" s="33">
        <v>3</v>
      </c>
      <c r="G15" s="33">
        <v>2</v>
      </c>
      <c r="H15" s="33">
        <v>2</v>
      </c>
      <c r="I15" s="33">
        <v>1</v>
      </c>
      <c r="J15" s="33">
        <v>3</v>
      </c>
      <c r="K15" s="11">
        <v>5</v>
      </c>
      <c r="L15" s="33">
        <v>2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23</v>
      </c>
      <c r="AB15" s="34">
        <f>COUNTIF(D13:Z13,"0")/AA15*100</f>
        <v>34.78260869565217</v>
      </c>
      <c r="AC15" s="25" t="s">
        <v>1</v>
      </c>
      <c r="AD15" s="30">
        <v>23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9"/>
    </row>
    <row r="16" spans="1:37" ht="12" customHeight="1">
      <c r="A16" s="41" t="s">
        <v>11</v>
      </c>
      <c r="B16" s="46"/>
      <c r="C16" s="49"/>
      <c r="D16" s="22">
        <v>282</v>
      </c>
      <c r="E16" s="22">
        <v>258</v>
      </c>
      <c r="F16" s="22">
        <v>202</v>
      </c>
      <c r="G16" s="22">
        <v>293</v>
      </c>
      <c r="H16" s="22">
        <v>256</v>
      </c>
      <c r="I16" s="22">
        <v>280</v>
      </c>
      <c r="J16" s="22">
        <v>220</v>
      </c>
      <c r="K16" s="22">
        <v>201</v>
      </c>
      <c r="L16" s="22">
        <v>278</v>
      </c>
      <c r="M16" s="22">
        <v>353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6" t="s">
        <v>2</v>
      </c>
      <c r="AB16" s="35">
        <f>(501*COUNT(D16:Z16)-SUM(D16:Z16))/3/COUNT(D16:Z16)</f>
        <v>79.56666666666666</v>
      </c>
      <c r="AC16" s="28" t="s">
        <v>3</v>
      </c>
      <c r="AE16" s="6">
        <v>15</v>
      </c>
      <c r="AF16" s="8">
        <v>3</v>
      </c>
      <c r="AG16" s="19">
        <v>1</v>
      </c>
      <c r="AH16" s="7">
        <v>8</v>
      </c>
      <c r="AI16" s="7"/>
      <c r="AJ16" s="4"/>
      <c r="AK16" s="9">
        <f>AE16+AF16*2+AG16*3+AH16+AJ16</f>
        <v>32</v>
      </c>
    </row>
    <row r="17" spans="1:63" ht="12" customHeight="1">
      <c r="A17" s="42"/>
      <c r="B17" s="44" t="s">
        <v>16</v>
      </c>
      <c r="C17" s="47">
        <f>COUNTIF(D17:Z17,"0")</f>
        <v>2</v>
      </c>
      <c r="D17" s="20">
        <v>112</v>
      </c>
      <c r="E17" s="20">
        <v>67</v>
      </c>
      <c r="F17" s="20">
        <v>91</v>
      </c>
      <c r="G17" s="20">
        <v>0</v>
      </c>
      <c r="H17" s="20">
        <v>214</v>
      </c>
      <c r="I17" s="20">
        <v>177</v>
      </c>
      <c r="J17" s="20">
        <v>107</v>
      </c>
      <c r="K17" s="20">
        <v>244</v>
      </c>
      <c r="L17" s="20">
        <v>92</v>
      </c>
      <c r="M17" s="20"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3906</v>
      </c>
      <c r="AB17" s="50">
        <f>AA17/AA18*1</f>
        <v>19.053658536585367</v>
      </c>
      <c r="AC17" s="52" t="s">
        <v>0</v>
      </c>
      <c r="AE17" s="6">
        <v>14</v>
      </c>
      <c r="AF17" s="8"/>
      <c r="AG17" s="19"/>
      <c r="AH17" s="7"/>
      <c r="AI17" s="7"/>
      <c r="AJ17" s="4"/>
      <c r="AK17" s="9">
        <f>AE17+AF17*2+AG17*3+AH17+AJ17</f>
        <v>14</v>
      </c>
      <c r="BK17">
        <v>0</v>
      </c>
    </row>
    <row r="18" spans="1:37" ht="12" customHeight="1">
      <c r="A18" s="42"/>
      <c r="B18" s="45"/>
      <c r="C18" s="48"/>
      <c r="D18" s="21">
        <v>18</v>
      </c>
      <c r="E18" s="21">
        <v>24</v>
      </c>
      <c r="F18" s="21">
        <v>18</v>
      </c>
      <c r="G18" s="21">
        <v>25</v>
      </c>
      <c r="H18" s="21">
        <v>15</v>
      </c>
      <c r="I18" s="21">
        <v>21</v>
      </c>
      <c r="J18" s="21">
        <v>18</v>
      </c>
      <c r="K18" s="21">
        <v>21</v>
      </c>
      <c r="L18" s="21">
        <v>21</v>
      </c>
      <c r="M18" s="21">
        <v>24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205</v>
      </c>
      <c r="AB18" s="51"/>
      <c r="AC18" s="53"/>
      <c r="AE18" s="10"/>
      <c r="AF18" s="10"/>
      <c r="AG18" s="10"/>
      <c r="AH18" s="10"/>
      <c r="AI18" s="5"/>
      <c r="AJ18" s="5"/>
      <c r="AK18" s="5"/>
    </row>
    <row r="19" spans="1:37" ht="12" customHeight="1">
      <c r="A19" s="43"/>
      <c r="B19" s="45"/>
      <c r="C19" s="48"/>
      <c r="D19" s="11"/>
      <c r="E19" s="11"/>
      <c r="F19" s="11"/>
      <c r="G19" s="33">
        <v>1</v>
      </c>
      <c r="H19" s="11"/>
      <c r="I19" s="11"/>
      <c r="J19" s="11"/>
      <c r="K19" s="11"/>
      <c r="L19" s="11"/>
      <c r="M19" s="11">
        <v>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6</v>
      </c>
      <c r="AB19" s="34">
        <f>COUNTIF(D17:Z17,"0")/AA19*100</f>
        <v>33.33333333333333</v>
      </c>
      <c r="AC19" s="25" t="s">
        <v>1</v>
      </c>
      <c r="AD19" s="30">
        <v>6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46"/>
      <c r="C20" s="49"/>
      <c r="D20" s="22">
        <v>303</v>
      </c>
      <c r="E20" s="22">
        <v>379</v>
      </c>
      <c r="F20" s="22">
        <v>237</v>
      </c>
      <c r="G20" s="22">
        <v>242</v>
      </c>
      <c r="H20" s="22">
        <v>413</v>
      </c>
      <c r="I20" s="22">
        <v>361</v>
      </c>
      <c r="J20" s="22">
        <v>256</v>
      </c>
      <c r="K20" s="22">
        <v>371</v>
      </c>
      <c r="L20" s="22">
        <v>277</v>
      </c>
      <c r="M20" s="22">
        <v>281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6" t="s">
        <v>2</v>
      </c>
      <c r="AB20" s="36">
        <f>(501*COUNT(D20:Z20)-SUM(D20:Z20))/3/COUNT(D20:Z20)</f>
        <v>63</v>
      </c>
      <c r="AC20" s="28" t="s">
        <v>3</v>
      </c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4" t="s">
        <v>17</v>
      </c>
      <c r="C22" s="47">
        <f>COUNTIF(D22:Z22,"0")</f>
        <v>4</v>
      </c>
      <c r="D22" s="20">
        <v>0</v>
      </c>
      <c r="E22" s="20">
        <v>60</v>
      </c>
      <c r="F22" s="20">
        <v>0</v>
      </c>
      <c r="G22" s="20">
        <v>2</v>
      </c>
      <c r="H22" s="20">
        <v>0</v>
      </c>
      <c r="I22" s="20">
        <v>0</v>
      </c>
      <c r="J22" s="20">
        <v>25</v>
      </c>
      <c r="K22" s="20">
        <v>68</v>
      </c>
      <c r="L22" s="20">
        <v>5</v>
      </c>
      <c r="M22" s="20">
        <v>149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4701</v>
      </c>
      <c r="AB22" s="50">
        <f>AA22/AA23*1</f>
        <v>16.552816901408452</v>
      </c>
      <c r="AC22" s="52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45"/>
      <c r="C23" s="48"/>
      <c r="D23" s="37">
        <v>30</v>
      </c>
      <c r="E23" s="21">
        <v>27</v>
      </c>
      <c r="F23" s="37">
        <v>33</v>
      </c>
      <c r="G23" s="37">
        <v>36</v>
      </c>
      <c r="H23" s="21">
        <v>27</v>
      </c>
      <c r="I23" s="21">
        <v>29</v>
      </c>
      <c r="J23" s="37">
        <v>33</v>
      </c>
      <c r="K23" s="21">
        <v>24</v>
      </c>
      <c r="L23" s="21">
        <v>27</v>
      </c>
      <c r="M23" s="21">
        <v>18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284</v>
      </c>
      <c r="AB23" s="51"/>
      <c r="AC23" s="53"/>
      <c r="AE23" s="5"/>
      <c r="AF23" s="5"/>
      <c r="AG23" s="5"/>
      <c r="AH23" s="5"/>
      <c r="AI23" s="5"/>
      <c r="AJ23" s="5"/>
      <c r="AK23" s="5"/>
    </row>
    <row r="24" spans="1:37" ht="12" customHeight="1">
      <c r="A24" s="41" t="s">
        <v>11</v>
      </c>
      <c r="B24" s="45"/>
      <c r="C24" s="48"/>
      <c r="D24" s="11">
        <v>7</v>
      </c>
      <c r="E24" s="11"/>
      <c r="F24" s="11">
        <v>2</v>
      </c>
      <c r="G24" s="38">
        <v>10</v>
      </c>
      <c r="H24" s="11">
        <v>9</v>
      </c>
      <c r="I24" s="11">
        <v>4</v>
      </c>
      <c r="J24" s="11"/>
      <c r="K24" s="11"/>
      <c r="L24" s="11">
        <v>6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38</v>
      </c>
      <c r="AB24" s="24">
        <f>COUNTIF(D22:Z22,"0")/AA24*100</f>
        <v>10.526315789473683</v>
      </c>
      <c r="AC24" s="25" t="s">
        <v>1</v>
      </c>
      <c r="AD24" s="30">
        <v>38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2"/>
      <c r="B25" s="46"/>
      <c r="C25" s="49"/>
      <c r="D25" s="22">
        <v>315</v>
      </c>
      <c r="E25" s="22">
        <v>381</v>
      </c>
      <c r="F25" s="22">
        <v>402</v>
      </c>
      <c r="G25" s="22">
        <v>278</v>
      </c>
      <c r="H25" s="22">
        <v>265</v>
      </c>
      <c r="I25" s="22">
        <v>308</v>
      </c>
      <c r="J25" s="22">
        <v>327</v>
      </c>
      <c r="K25" s="22">
        <v>365</v>
      </c>
      <c r="L25" s="22">
        <v>270</v>
      </c>
      <c r="M25" s="22">
        <v>382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6" t="s">
        <v>2</v>
      </c>
      <c r="AB25" s="27">
        <f>(501*COUNT(D25:Z25)-SUM(D25:Z25))/3/COUNT(D25:Z25)</f>
        <v>57.233333333333334</v>
      </c>
      <c r="AC25" s="28" t="s">
        <v>3</v>
      </c>
      <c r="AE25" s="6">
        <v>6</v>
      </c>
      <c r="AF25" s="8">
        <v>2</v>
      </c>
      <c r="AG25" s="19"/>
      <c r="AH25" s="7"/>
      <c r="AI25" s="7"/>
      <c r="AJ25" s="4"/>
      <c r="AK25" s="9">
        <f>AE25+AF25*2+AG25*3+AH25+AJ25</f>
        <v>10</v>
      </c>
    </row>
    <row r="26" spans="1:37" ht="12" customHeight="1">
      <c r="A26" s="42"/>
      <c r="B26" s="44" t="s">
        <v>18</v>
      </c>
      <c r="C26" s="47">
        <f>COUNTIF(D26:Z26,"0")</f>
        <v>6</v>
      </c>
      <c r="D26" s="20">
        <v>16</v>
      </c>
      <c r="E26" s="20">
        <v>0</v>
      </c>
      <c r="F26" s="20">
        <v>108</v>
      </c>
      <c r="G26" s="20">
        <v>0</v>
      </c>
      <c r="H26" s="20">
        <v>32</v>
      </c>
      <c r="I26" s="20">
        <v>20</v>
      </c>
      <c r="J26" s="20">
        <v>0</v>
      </c>
      <c r="K26" s="20">
        <v>0</v>
      </c>
      <c r="L26" s="20">
        <v>0</v>
      </c>
      <c r="M26" s="20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4834</v>
      </c>
      <c r="AB26" s="50">
        <f>AA26/AA27*1</f>
        <v>17.081272084805654</v>
      </c>
      <c r="AC26" s="52" t="s">
        <v>0</v>
      </c>
      <c r="AE26" s="6">
        <v>10</v>
      </c>
      <c r="AF26" s="8">
        <v>1</v>
      </c>
      <c r="AG26" s="19"/>
      <c r="AH26" s="7">
        <v>1</v>
      </c>
      <c r="AI26" s="7"/>
      <c r="AJ26" s="4"/>
      <c r="AK26" s="9">
        <f>AE26+AF26*2+AG26*3+AH26+AJ26</f>
        <v>13</v>
      </c>
    </row>
    <row r="27" spans="1:37" ht="12" customHeight="1">
      <c r="A27" s="43"/>
      <c r="B27" s="45"/>
      <c r="C27" s="48"/>
      <c r="D27" s="21">
        <v>27</v>
      </c>
      <c r="E27" s="21">
        <v>29</v>
      </c>
      <c r="F27" s="37">
        <v>30</v>
      </c>
      <c r="G27" s="37">
        <v>37</v>
      </c>
      <c r="H27" s="21">
        <v>24</v>
      </c>
      <c r="I27" s="37">
        <v>30</v>
      </c>
      <c r="J27" s="37">
        <v>33</v>
      </c>
      <c r="K27" s="21">
        <v>25</v>
      </c>
      <c r="L27" s="21">
        <v>27</v>
      </c>
      <c r="M27" s="31">
        <v>21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283</v>
      </c>
      <c r="AB27" s="51"/>
      <c r="AC27" s="53"/>
      <c r="AE27" s="10"/>
      <c r="AF27" s="10"/>
      <c r="AG27" s="10"/>
      <c r="AH27" s="10"/>
      <c r="AI27" s="5"/>
      <c r="AJ27" s="5"/>
      <c r="AK27" s="5"/>
    </row>
    <row r="28" spans="2:37" ht="12" customHeight="1">
      <c r="B28" s="45"/>
      <c r="C28" s="48"/>
      <c r="D28" s="11">
        <v>5</v>
      </c>
      <c r="E28" s="11">
        <v>3</v>
      </c>
      <c r="F28" s="11"/>
      <c r="G28" s="38">
        <v>14</v>
      </c>
      <c r="H28" s="11">
        <v>1</v>
      </c>
      <c r="I28" s="11">
        <v>6</v>
      </c>
      <c r="J28" s="38">
        <v>11</v>
      </c>
      <c r="K28" s="11">
        <v>2</v>
      </c>
      <c r="L28" s="11">
        <v>1</v>
      </c>
      <c r="M28" s="11">
        <v>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44</v>
      </c>
      <c r="AB28" s="24">
        <f>COUNTIF(D26:Z26,"0")/AA28*100</f>
        <v>13.636363636363635</v>
      </c>
      <c r="AC28" s="25" t="s">
        <v>1</v>
      </c>
      <c r="AD28" s="30">
        <v>44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46"/>
      <c r="C29" s="49"/>
      <c r="D29" s="22">
        <v>354</v>
      </c>
      <c r="E29" s="22">
        <v>358</v>
      </c>
      <c r="F29" s="22">
        <v>360</v>
      </c>
      <c r="G29" s="22">
        <v>330</v>
      </c>
      <c r="H29" s="22">
        <v>292</v>
      </c>
      <c r="I29" s="22">
        <v>328</v>
      </c>
      <c r="J29" s="22">
        <v>305</v>
      </c>
      <c r="K29" s="22">
        <v>334</v>
      </c>
      <c r="L29" s="22">
        <v>378</v>
      </c>
      <c r="M29" s="22">
        <v>305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6" t="s">
        <v>2</v>
      </c>
      <c r="AB29" s="27">
        <f>(501*COUNT(D29:Z29)-SUM(D29:Z29))/3/COUNT(D29:Z29)</f>
        <v>55.53333333333334</v>
      </c>
      <c r="AC29" s="28" t="s">
        <v>3</v>
      </c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</row>
    <row r="31" spans="2:37" ht="12" customHeight="1">
      <c r="B31" s="44" t="s">
        <v>19</v>
      </c>
      <c r="C31" s="47">
        <v>6</v>
      </c>
      <c r="D31" s="20">
        <v>0</v>
      </c>
      <c r="E31" s="20">
        <v>0</v>
      </c>
      <c r="F31" s="20">
        <v>0</v>
      </c>
      <c r="G31" s="20">
        <v>5</v>
      </c>
      <c r="H31" s="20">
        <v>0</v>
      </c>
      <c r="I31" s="20">
        <v>20</v>
      </c>
      <c r="J31" s="20">
        <v>183</v>
      </c>
      <c r="K31" s="20">
        <v>101</v>
      </c>
      <c r="L31" s="20">
        <v>0</v>
      </c>
      <c r="M31" s="20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>
        <f>COUNTIF(D31:Z31,"&gt;-1")*501-SUM(D31:Z31)</f>
        <v>4701</v>
      </c>
      <c r="AB31" s="54">
        <f>AA31/AA32*1</f>
        <v>26.710227272727273</v>
      </c>
      <c r="AC31" s="52" t="s">
        <v>0</v>
      </c>
      <c r="AD31" s="2"/>
      <c r="AE31" s="5"/>
      <c r="AF31" s="5"/>
      <c r="AG31" s="5"/>
      <c r="AH31" s="5"/>
      <c r="AI31" s="5"/>
      <c r="AJ31" s="5"/>
      <c r="AK31" s="5"/>
    </row>
    <row r="32" spans="2:37" ht="12" customHeight="1">
      <c r="B32" s="45"/>
      <c r="C32" s="48"/>
      <c r="D32" s="32">
        <v>17</v>
      </c>
      <c r="E32" s="31">
        <v>21</v>
      </c>
      <c r="F32" s="39">
        <v>13</v>
      </c>
      <c r="G32" s="21">
        <v>21</v>
      </c>
      <c r="H32" s="31">
        <v>20</v>
      </c>
      <c r="I32" s="21">
        <v>18</v>
      </c>
      <c r="J32" s="21">
        <v>12</v>
      </c>
      <c r="K32" s="21">
        <v>18</v>
      </c>
      <c r="L32" s="32">
        <v>18</v>
      </c>
      <c r="M32" s="32">
        <v>18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>
        <f>SUM(D32:Z32)</f>
        <v>176</v>
      </c>
      <c r="AB32" s="55"/>
      <c r="AC32" s="53"/>
      <c r="AE32" s="5"/>
      <c r="AF32" s="5"/>
      <c r="AG32" s="5"/>
      <c r="AH32" s="5"/>
      <c r="AI32" s="5"/>
      <c r="AJ32" s="5"/>
      <c r="AK32" s="5"/>
    </row>
    <row r="33" spans="1:37" ht="12" customHeight="1">
      <c r="A33" s="41" t="s">
        <v>11</v>
      </c>
      <c r="B33" s="45"/>
      <c r="C33" s="48"/>
      <c r="D33" s="33">
        <v>1</v>
      </c>
      <c r="E33" s="33">
        <v>2</v>
      </c>
      <c r="F33" s="33">
        <v>1</v>
      </c>
      <c r="G33" s="11">
        <v>5</v>
      </c>
      <c r="H33" s="11">
        <v>8</v>
      </c>
      <c r="I33" s="11"/>
      <c r="J33" s="11"/>
      <c r="K33" s="11"/>
      <c r="L33" s="33">
        <v>3</v>
      </c>
      <c r="M33" s="33">
        <v>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>
        <f>SUM(D33:Z33)</f>
        <v>22</v>
      </c>
      <c r="AB33" s="40">
        <f>COUNTIF(D31:Z31,"0")/AA33*100</f>
        <v>27.27272727272727</v>
      </c>
      <c r="AC33" s="25" t="s">
        <v>1</v>
      </c>
      <c r="AD33" s="30">
        <v>22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42"/>
      <c r="B34" s="46"/>
      <c r="C34" s="49"/>
      <c r="D34" s="22">
        <v>222</v>
      </c>
      <c r="E34" s="22">
        <v>263</v>
      </c>
      <c r="F34" s="22">
        <v>176</v>
      </c>
      <c r="G34" s="22">
        <v>281</v>
      </c>
      <c r="H34" s="22">
        <v>156</v>
      </c>
      <c r="I34" s="22">
        <v>320</v>
      </c>
      <c r="J34" s="22">
        <v>238</v>
      </c>
      <c r="K34" s="22">
        <v>322</v>
      </c>
      <c r="L34" s="22">
        <v>282</v>
      </c>
      <c r="M34" s="22">
        <v>301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6" t="s">
        <v>2</v>
      </c>
      <c r="AB34" s="35">
        <f>(501*COUNT(D34:Z34)-SUM(D34:Z34))/3/COUNT(D34:Z34)</f>
        <v>81.63333333333334</v>
      </c>
      <c r="AC34" s="28" t="s">
        <v>3</v>
      </c>
      <c r="AE34" s="6">
        <v>16</v>
      </c>
      <c r="AF34" s="8">
        <v>4</v>
      </c>
      <c r="AG34" s="19">
        <v>2</v>
      </c>
      <c r="AH34" s="7">
        <v>15</v>
      </c>
      <c r="AI34" s="7"/>
      <c r="AJ34" s="4"/>
      <c r="AK34" s="9">
        <f>AE34+AF34*2+AG34*3+AH34+AJ34</f>
        <v>45</v>
      </c>
    </row>
    <row r="35" spans="1:37" ht="12" customHeight="1">
      <c r="A35" s="42"/>
      <c r="B35" s="44" t="s">
        <v>20</v>
      </c>
      <c r="C35" s="47">
        <f>COUNTIF(D35:Z35,"0")</f>
        <v>4</v>
      </c>
      <c r="D35" s="20">
        <v>52</v>
      </c>
      <c r="E35" s="20">
        <v>10</v>
      </c>
      <c r="F35" s="20">
        <v>263</v>
      </c>
      <c r="G35" s="20">
        <v>0</v>
      </c>
      <c r="H35" s="20">
        <v>4</v>
      </c>
      <c r="I35" s="20">
        <v>0</v>
      </c>
      <c r="J35" s="20">
        <v>0</v>
      </c>
      <c r="K35" s="20">
        <v>0</v>
      </c>
      <c r="L35" s="20">
        <v>87</v>
      </c>
      <c r="M35" s="20">
        <v>20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3">
        <f>COUNTIF(D35:Z35,"&gt;-1")*501-SUM(D35:Z35)</f>
        <v>4574</v>
      </c>
      <c r="AB35" s="54">
        <f>AA35/AA36*1</f>
        <v>26.439306358381504</v>
      </c>
      <c r="AC35" s="52" t="s">
        <v>0</v>
      </c>
      <c r="AE35" s="6">
        <v>4</v>
      </c>
      <c r="AF35" s="8">
        <v>5</v>
      </c>
      <c r="AG35" s="19">
        <v>5</v>
      </c>
      <c r="AH35" s="7">
        <v>8</v>
      </c>
      <c r="AI35" s="7"/>
      <c r="AJ35" s="4"/>
      <c r="AK35" s="9">
        <f>AE35+AF35*2+AG35*3+AH35+AJ35</f>
        <v>37</v>
      </c>
    </row>
    <row r="36" spans="1:37" ht="12" customHeight="1">
      <c r="A36" s="43"/>
      <c r="B36" s="45"/>
      <c r="C36" s="48"/>
      <c r="D36" s="21">
        <v>15</v>
      </c>
      <c r="E36" s="21">
        <v>21</v>
      </c>
      <c r="F36" s="21">
        <v>12</v>
      </c>
      <c r="G36" s="21">
        <v>22</v>
      </c>
      <c r="H36" s="21">
        <v>18</v>
      </c>
      <c r="I36" s="31">
        <v>21</v>
      </c>
      <c r="J36" s="39">
        <v>11</v>
      </c>
      <c r="K36" s="31">
        <v>20</v>
      </c>
      <c r="L36" s="21">
        <v>15</v>
      </c>
      <c r="M36" s="21">
        <v>18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>
        <f>SUM(D36:Z36)</f>
        <v>173</v>
      </c>
      <c r="AB36" s="55"/>
      <c r="AC36" s="53"/>
      <c r="AE36" s="10"/>
      <c r="AF36" s="10"/>
      <c r="AG36" s="10"/>
      <c r="AH36" s="10"/>
      <c r="AI36" s="5"/>
      <c r="AJ36" s="5"/>
      <c r="AK36" s="5"/>
    </row>
    <row r="37" spans="2:37" ht="12" customHeight="1">
      <c r="B37" s="45"/>
      <c r="C37" s="48"/>
      <c r="D37" s="11"/>
      <c r="E37" s="11">
        <v>5</v>
      </c>
      <c r="F37" s="11"/>
      <c r="G37" s="33">
        <v>3</v>
      </c>
      <c r="H37" s="11">
        <v>6</v>
      </c>
      <c r="I37" s="33">
        <v>1</v>
      </c>
      <c r="J37" s="33">
        <v>1</v>
      </c>
      <c r="K37" s="33">
        <v>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3">
        <f>SUM(D37:Z37)</f>
        <v>17</v>
      </c>
      <c r="AB37" s="40">
        <f>COUNTIF(D35:Z35,"0")/AA37*100</f>
        <v>23.52941176470588</v>
      </c>
      <c r="AC37" s="25" t="s">
        <v>1</v>
      </c>
      <c r="AD37" s="30">
        <v>17</v>
      </c>
      <c r="AE37" s="10"/>
      <c r="AF37" s="10"/>
      <c r="AG37" s="10"/>
      <c r="AH37" s="10"/>
      <c r="AI37" s="5"/>
      <c r="AJ37" s="5"/>
      <c r="AK37" s="5"/>
    </row>
    <row r="38" spans="2:37" ht="12" customHeight="1">
      <c r="B38" s="46"/>
      <c r="C38" s="49"/>
      <c r="D38" s="22">
        <v>206</v>
      </c>
      <c r="E38" s="22">
        <v>301</v>
      </c>
      <c r="F38" s="22">
        <v>305</v>
      </c>
      <c r="G38" s="22">
        <v>298</v>
      </c>
      <c r="H38" s="22">
        <v>202</v>
      </c>
      <c r="I38" s="22">
        <v>257</v>
      </c>
      <c r="J38" s="22">
        <v>41</v>
      </c>
      <c r="K38" s="22">
        <v>305</v>
      </c>
      <c r="L38" s="22">
        <v>233</v>
      </c>
      <c r="M38" s="22">
        <v>241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6" t="s">
        <v>2</v>
      </c>
      <c r="AB38" s="35">
        <f>(501*COUNT(D38:Z38)-SUM(D38:Z38))/3/COUNT(D38:Z38)</f>
        <v>87.36666666666666</v>
      </c>
      <c r="AC38" s="28" t="s">
        <v>3</v>
      </c>
      <c r="AE38" s="10"/>
      <c r="AF38" s="10"/>
      <c r="AG38" s="10"/>
      <c r="AH38" s="10"/>
      <c r="AI38" s="5"/>
      <c r="AJ38" s="5"/>
      <c r="AK38" s="5"/>
    </row>
    <row r="39" spans="2:37" ht="12" customHeight="1">
      <c r="B39" s="14"/>
      <c r="C39" s="12"/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  <c r="L39" s="12">
        <v>9</v>
      </c>
      <c r="M39" s="12">
        <v>10</v>
      </c>
      <c r="N39" s="12">
        <v>11</v>
      </c>
      <c r="O39" s="12">
        <v>12</v>
      </c>
      <c r="P39" s="12">
        <v>13</v>
      </c>
      <c r="Q39" s="12">
        <v>14</v>
      </c>
      <c r="R39" s="12">
        <v>15</v>
      </c>
      <c r="S39" s="12">
        <v>16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</sheetData>
  <sheetProtection/>
  <mergeCells count="36">
    <mergeCell ref="A7:A10"/>
    <mergeCell ref="A24:A27"/>
    <mergeCell ref="A33:A36"/>
    <mergeCell ref="A16:A19"/>
    <mergeCell ref="B8:B11"/>
    <mergeCell ref="B31:B34"/>
    <mergeCell ref="B35:B38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AB31:AB32"/>
    <mergeCell ref="AC31:AC32"/>
    <mergeCell ref="AB35:AB36"/>
    <mergeCell ref="AC35:AC36"/>
    <mergeCell ref="C31:C34"/>
    <mergeCell ref="C35:C38"/>
    <mergeCell ref="B13:B16"/>
    <mergeCell ref="B17:B20"/>
    <mergeCell ref="B22:B25"/>
    <mergeCell ref="B26:B29"/>
  </mergeCells>
  <conditionalFormatting sqref="D4:Z5 D8:Z9 D13:Z14 D17:Z18 D22:Z23 D26:Z27 D31:Z32 D35:Z36">
    <cfRule type="cellIs" priority="2023" dxfId="2" operator="equal">
      <formula>0</formula>
    </cfRule>
  </conditionalFormatting>
  <conditionalFormatting sqref="D5 D14 D23 D32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2015-03-31T20:12:30Z</dcterms:modified>
  <cp:category/>
  <cp:version/>
  <cp:contentType/>
  <cp:contentStatus/>
</cp:coreProperties>
</file>